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stavo\Documents\Pesquisa\Artigos\2019_Stochastic Paced Balancing\Version 2\Supporting Information\Dataset2\Row Data - Fenafabre 2019\"/>
    </mc:Choice>
  </mc:AlternateContent>
  <xr:revisionPtr revIDLastSave="0" documentId="13_ncr:1_{202E6500-9F0C-4E94-A371-7DD20719F826}" xr6:coauthVersionLast="44" xr6:coauthVersionMax="44" xr10:uidLastSave="{00000000-0000-0000-0000-000000000000}"/>
  <bookViews>
    <workbookView xWindow="-108" yWindow="-108" windowWidth="23256" windowHeight="12576" firstSheet="1" activeTab="1" xr2:uid="{085E6BB5-0C2D-41A4-8125-3BA35658E938}"/>
  </bookViews>
  <sheets>
    <sheet name="Vahicles and MPS" sheetId="2" r:id="rId1"/>
    <sheet name="Processing Time Distributions" sheetId="3" r:id="rId2"/>
  </sheets>
  <definedNames>
    <definedName name="solver_adj" localSheetId="0" hidden="1">'Vahicles and MPS'!$Q$51:$Q$55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'Vahicles and MPS'!$Q$51:$Q$55</definedName>
    <definedName name="solver_lhs2" localSheetId="0" hidden="1">'Vahicles and MPS'!$Q$51:$Q$55</definedName>
    <definedName name="solver_lhs3" localSheetId="0" hidden="1">'Vahicles and MPS'!$Q$51:$Q$55</definedName>
    <definedName name="solver_lhs4" localSheetId="0" hidden="1">'Vahicles and MPS'!$Q$57</definedName>
    <definedName name="solver_lhs5" localSheetId="0" hidden="1">'Vahicles and MPS'!$Q$57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'Vahicles and MPS'!$W$57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hs1" localSheetId="0" hidden="1">100</definedName>
    <definedName name="solver_rhs2" localSheetId="0" hidden="1">integer</definedName>
    <definedName name="solver_rhs3" localSheetId="0" hidden="1">1</definedName>
    <definedName name="solver_rhs4" localSheetId="0" hidden="1">50</definedName>
    <definedName name="solver_rhs5" localSheetId="0" hidden="1">41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7" i="2" l="1"/>
  <c r="AD8" i="2"/>
  <c r="AD9" i="2"/>
  <c r="AD10" i="2"/>
  <c r="AD11" i="2"/>
  <c r="AD12" i="2"/>
  <c r="AD13" i="2"/>
  <c r="AD14" i="2"/>
  <c r="AD15" i="2"/>
  <c r="AD16" i="2"/>
  <c r="AD17" i="2"/>
  <c r="AD6" i="2"/>
  <c r="K7" i="3"/>
  <c r="K6" i="3"/>
  <c r="K5" i="3"/>
  <c r="K4" i="3"/>
  <c r="K3" i="3"/>
  <c r="M40" i="2" l="1"/>
  <c r="F12" i="2"/>
  <c r="G12" i="2"/>
  <c r="H12" i="2"/>
  <c r="I12" i="2"/>
  <c r="J12" i="2"/>
  <c r="K12" i="2"/>
  <c r="L12" i="2"/>
  <c r="M12" i="2"/>
  <c r="N12" i="2"/>
  <c r="O12" i="2"/>
  <c r="P12" i="2"/>
  <c r="E12" i="2"/>
  <c r="C25" i="2"/>
  <c r="C26" i="2"/>
  <c r="C27" i="2"/>
  <c r="C28" i="2"/>
  <c r="C24" i="2"/>
  <c r="AN32" i="2"/>
  <c r="AO32" i="2"/>
  <c r="AP32" i="2"/>
  <c r="AN33" i="2"/>
  <c r="AO33" i="2"/>
  <c r="AP33" i="2"/>
  <c r="AN34" i="2"/>
  <c r="AO34" i="2"/>
  <c r="AP34" i="2"/>
  <c r="AN35" i="2"/>
  <c r="AO35" i="2"/>
  <c r="AP35" i="2"/>
  <c r="AN36" i="2"/>
  <c r="AO36" i="2"/>
  <c r="AP36" i="2"/>
  <c r="AH29" i="2"/>
  <c r="AJ29" i="2"/>
  <c r="AL29" i="2"/>
  <c r="AI29" i="2"/>
  <c r="P30" i="2"/>
  <c r="O30" i="2"/>
  <c r="N30" i="2"/>
  <c r="M30" i="2"/>
  <c r="L30" i="2"/>
  <c r="K30" i="2"/>
  <c r="J30" i="2"/>
  <c r="I30" i="2"/>
  <c r="H30" i="2"/>
  <c r="G30" i="2"/>
  <c r="F30" i="2"/>
  <c r="E30" i="2"/>
  <c r="AG29" i="2"/>
  <c r="AK29" i="2"/>
  <c r="AM29" i="2"/>
  <c r="AO29" i="2"/>
  <c r="AP29" i="2"/>
  <c r="AE29" i="2"/>
  <c r="F16" i="2"/>
  <c r="G16" i="2"/>
  <c r="H16" i="2"/>
  <c r="I16" i="2"/>
  <c r="J16" i="2"/>
  <c r="K16" i="2"/>
  <c r="L16" i="2"/>
  <c r="M16" i="2"/>
  <c r="N16" i="2"/>
  <c r="O16" i="2"/>
  <c r="P16" i="2"/>
  <c r="F17" i="2"/>
  <c r="G17" i="2"/>
  <c r="H17" i="2"/>
  <c r="I17" i="2"/>
  <c r="J17" i="2"/>
  <c r="K17" i="2"/>
  <c r="L17" i="2"/>
  <c r="M17" i="2"/>
  <c r="N17" i="2"/>
  <c r="O17" i="2"/>
  <c r="P17" i="2"/>
  <c r="F18" i="2"/>
  <c r="G18" i="2"/>
  <c r="H18" i="2"/>
  <c r="I18" i="2"/>
  <c r="J18" i="2"/>
  <c r="K18" i="2"/>
  <c r="L18" i="2"/>
  <c r="M18" i="2"/>
  <c r="N18" i="2"/>
  <c r="O18" i="2"/>
  <c r="P18" i="2"/>
  <c r="F19" i="2"/>
  <c r="G19" i="2"/>
  <c r="H19" i="2"/>
  <c r="I19" i="2"/>
  <c r="J19" i="2"/>
  <c r="K19" i="2"/>
  <c r="L19" i="2"/>
  <c r="M19" i="2"/>
  <c r="N19" i="2"/>
  <c r="O19" i="2"/>
  <c r="P19" i="2"/>
  <c r="F20" i="2"/>
  <c r="G20" i="2"/>
  <c r="H20" i="2"/>
  <c r="I20" i="2"/>
  <c r="J20" i="2"/>
  <c r="K20" i="2"/>
  <c r="L20" i="2"/>
  <c r="M20" i="2"/>
  <c r="N20" i="2"/>
  <c r="O20" i="2"/>
  <c r="P20" i="2"/>
  <c r="E17" i="2"/>
  <c r="E18" i="2"/>
  <c r="E19" i="2"/>
  <c r="E20" i="2"/>
  <c r="E16" i="2"/>
  <c r="AN29" i="2" l="1"/>
  <c r="AF29" i="2"/>
  <c r="AR29" i="2" s="1"/>
  <c r="AN38" i="2"/>
  <c r="AO38" i="2"/>
  <c r="AP38" i="2"/>
  <c r="AR38" i="2" l="1"/>
</calcChain>
</file>

<file path=xl/sharedStrings.xml><?xml version="1.0" encoding="utf-8"?>
<sst xmlns="http://schemas.openxmlformats.org/spreadsheetml/2006/main" count="63" uniqueCount="36">
  <si>
    <t>Renault</t>
  </si>
  <si>
    <t>Kwid</t>
  </si>
  <si>
    <t>Jan</t>
  </si>
  <si>
    <t>Fev</t>
  </si>
  <si>
    <t>Mar</t>
  </si>
  <si>
    <t>Jun</t>
  </si>
  <si>
    <t>Jul</t>
  </si>
  <si>
    <t>Nov</t>
  </si>
  <si>
    <t>Dez</t>
  </si>
  <si>
    <t>Sandero</t>
  </si>
  <si>
    <t>Captur</t>
  </si>
  <si>
    <t>Duster</t>
  </si>
  <si>
    <t>Logan</t>
  </si>
  <si>
    <t>Ind Opt</t>
  </si>
  <si>
    <t>Demand</t>
  </si>
  <si>
    <t>Prob</t>
  </si>
  <si>
    <t>No</t>
  </si>
  <si>
    <t>Licensed vehicles 2019</t>
  </si>
  <si>
    <t>Month</t>
  </si>
  <si>
    <t>percentage</t>
  </si>
  <si>
    <t>Apr</t>
  </si>
  <si>
    <t>May</t>
  </si>
  <si>
    <t>Aug</t>
  </si>
  <si>
    <t>Sep</t>
  </si>
  <si>
    <t>Oct</t>
  </si>
  <si>
    <t>Equal</t>
  </si>
  <si>
    <t>-25/50%</t>
  </si>
  <si>
    <t>-25/+25%</t>
  </si>
  <si>
    <t>+25/50%</t>
  </si>
  <si>
    <t>+50/100%</t>
  </si>
  <si>
    <t>Base</t>
  </si>
  <si>
    <t>+</t>
  </si>
  <si>
    <t>++</t>
  </si>
  <si>
    <t>0 PT</t>
  </si>
  <si>
    <t>Feb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</si>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</sst>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0" fillId="0" borderId="0" xfId="1" applyNumberFormat="1" applyFont="1"/>
    <xf numFmtId="164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49" fontId="0" fillId="0" borderId="0" xfId="0" applyNumberFormat="1"/>
    <xf numFmtId="0" fontId="0" fillId="0" borderId="0" xfId="0" quotePrefix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CA3F-15EA-498D-BDD2-FF6B3F679D0A}">
  <dimension ref="A3:AR40"/>
  <sheetViews>
    <sheetView zoomScaleNormal="100" workbookViewId="0">
      <selection activeCell="AD6" sqref="AD6:AD17"/>
    </sheetView>
  </sheetViews>
  <sheetFormatPr defaultRowHeight="14.4" x14ac:dyDescent="0.3"/>
  <cols>
    <col min="4" max="4" width="18.6640625" bestFit="1" customWidth="1"/>
    <col min="23" max="23" width="10.44140625" customWidth="1"/>
  </cols>
  <sheetData>
    <row r="3" spans="1:30" x14ac:dyDescent="0.3">
      <c r="D3" t="s">
        <v>17</v>
      </c>
    </row>
    <row r="4" spans="1:30" x14ac:dyDescent="0.3">
      <c r="D4" t="s">
        <v>0</v>
      </c>
    </row>
    <row r="5" spans="1:30" x14ac:dyDescent="0.3">
      <c r="D5" t="s">
        <v>18</v>
      </c>
      <c r="E5">
        <v>1</v>
      </c>
      <c r="F5">
        <v>2</v>
      </c>
      <c r="G5">
        <v>3</v>
      </c>
      <c r="H5">
        <v>4</v>
      </c>
      <c r="I5">
        <v>5</v>
      </c>
      <c r="J5">
        <v>6</v>
      </c>
      <c r="K5">
        <v>7</v>
      </c>
      <c r="L5">
        <v>8</v>
      </c>
      <c r="M5">
        <v>9</v>
      </c>
      <c r="N5">
        <v>10</v>
      </c>
      <c r="O5">
        <v>11</v>
      </c>
      <c r="P5">
        <v>12</v>
      </c>
    </row>
    <row r="6" spans="1:30" x14ac:dyDescent="0.3">
      <c r="D6" t="s">
        <v>1</v>
      </c>
      <c r="E6">
        <v>5336</v>
      </c>
      <c r="F6">
        <v>5473</v>
      </c>
      <c r="G6">
        <v>5853</v>
      </c>
      <c r="H6">
        <v>7319</v>
      </c>
      <c r="I6">
        <v>8661</v>
      </c>
      <c r="J6">
        <v>7882</v>
      </c>
      <c r="K6">
        <v>8070</v>
      </c>
      <c r="L6">
        <v>7455</v>
      </c>
      <c r="M6">
        <v>8826</v>
      </c>
      <c r="N6">
        <v>6066</v>
      </c>
      <c r="O6">
        <v>6009</v>
      </c>
      <c r="P6">
        <v>8174</v>
      </c>
      <c r="R6" s="5"/>
      <c r="S6" s="5" t="s">
        <v>2</v>
      </c>
      <c r="T6">
        <v>5336</v>
      </c>
      <c r="U6">
        <v>3650</v>
      </c>
      <c r="V6">
        <v>2557</v>
      </c>
      <c r="W6">
        <v>1911</v>
      </c>
      <c r="X6">
        <v>1078</v>
      </c>
      <c r="Y6">
        <v>4</v>
      </c>
      <c r="Z6">
        <v>2</v>
      </c>
      <c r="AA6">
        <v>2</v>
      </c>
      <c r="AB6">
        <v>1</v>
      </c>
      <c r="AC6">
        <v>1</v>
      </c>
      <c r="AD6" t="str">
        <f>CONCATENATE(S6," &amp; ",T6," &amp; ",U6," &amp; ",V6," &amp; ",W6," &amp; ",X6," &amp; ",Y6," &amp; ",Z6," &amp; ",AA6," &amp; ",AB6," &amp; ",AC6)</f>
        <v>Jan &amp; 5336 &amp; 3650 &amp; 2557 &amp; 1911 &amp; 1078 &amp; 4 &amp; 2 &amp; 2 &amp; 1 &amp; 1</v>
      </c>
    </row>
    <row r="7" spans="1:30" x14ac:dyDescent="0.3">
      <c r="D7" t="s">
        <v>9</v>
      </c>
      <c r="E7">
        <v>3650</v>
      </c>
      <c r="F7">
        <v>3604</v>
      </c>
      <c r="G7">
        <v>4334</v>
      </c>
      <c r="H7">
        <v>3927</v>
      </c>
      <c r="I7">
        <v>3834</v>
      </c>
      <c r="J7">
        <v>3007</v>
      </c>
      <c r="K7">
        <v>2954</v>
      </c>
      <c r="L7">
        <v>5347</v>
      </c>
      <c r="M7">
        <v>5355</v>
      </c>
      <c r="N7">
        <v>4288</v>
      </c>
      <c r="O7">
        <v>4388</v>
      </c>
      <c r="P7">
        <v>5608</v>
      </c>
      <c r="R7" s="5"/>
      <c r="S7" s="5" t="s">
        <v>34</v>
      </c>
      <c r="T7">
        <v>5473</v>
      </c>
      <c r="U7">
        <v>3604</v>
      </c>
      <c r="V7">
        <v>1746</v>
      </c>
      <c r="W7">
        <v>1686</v>
      </c>
      <c r="X7">
        <v>1786</v>
      </c>
      <c r="Y7">
        <v>4</v>
      </c>
      <c r="Z7">
        <v>3</v>
      </c>
      <c r="AA7">
        <v>1</v>
      </c>
      <c r="AB7">
        <v>1</v>
      </c>
      <c r="AC7">
        <v>1</v>
      </c>
      <c r="AD7" t="str">
        <f t="shared" ref="AD7:AD17" si="0">CONCATENATE(S7," &amp; ",T7," &amp; ",U7," &amp; ",V7," &amp; ",W7," &amp; ",X7," &amp; ",Y7," &amp; ",Z7," &amp; ",AA7," &amp; ",AB7," &amp; ",AC7)</f>
        <v>Feb &amp; 5473 &amp; 3604 &amp; 1746 &amp; 1686 &amp; 1786 &amp; 4 &amp; 3 &amp; 1 &amp; 1 &amp; 1</v>
      </c>
    </row>
    <row r="8" spans="1:30" x14ac:dyDescent="0.3">
      <c r="D8" t="s">
        <v>10</v>
      </c>
      <c r="E8">
        <v>2557</v>
      </c>
      <c r="F8">
        <v>1746</v>
      </c>
      <c r="G8">
        <v>1872</v>
      </c>
      <c r="H8">
        <v>1871</v>
      </c>
      <c r="I8">
        <v>1841</v>
      </c>
      <c r="J8">
        <v>3898</v>
      </c>
      <c r="K8">
        <v>2680</v>
      </c>
      <c r="L8">
        <v>2073</v>
      </c>
      <c r="M8">
        <v>2729</v>
      </c>
      <c r="N8">
        <v>2799</v>
      </c>
      <c r="O8">
        <v>2837</v>
      </c>
      <c r="P8">
        <v>1760</v>
      </c>
      <c r="R8" s="5"/>
      <c r="S8" s="5" t="s">
        <v>4</v>
      </c>
      <c r="T8">
        <v>5853</v>
      </c>
      <c r="U8">
        <v>4334</v>
      </c>
      <c r="V8">
        <v>1872</v>
      </c>
      <c r="W8">
        <v>1892</v>
      </c>
      <c r="X8">
        <v>3661</v>
      </c>
      <c r="Y8">
        <v>3</v>
      </c>
      <c r="Z8">
        <v>2</v>
      </c>
      <c r="AA8">
        <v>1</v>
      </c>
      <c r="AB8">
        <v>1</v>
      </c>
      <c r="AC8">
        <v>2</v>
      </c>
      <c r="AD8" t="str">
        <f t="shared" si="0"/>
        <v>Mar &amp; 5853 &amp; 4334 &amp; 1872 &amp; 1892 &amp; 3661 &amp; 3 &amp; 2 &amp; 1 &amp; 1 &amp; 2</v>
      </c>
    </row>
    <row r="9" spans="1:30" x14ac:dyDescent="0.3">
      <c r="D9" t="s">
        <v>11</v>
      </c>
      <c r="E9">
        <v>1911</v>
      </c>
      <c r="F9">
        <v>1686</v>
      </c>
      <c r="G9">
        <v>1892</v>
      </c>
      <c r="H9">
        <v>2015</v>
      </c>
      <c r="I9">
        <v>2490</v>
      </c>
      <c r="J9">
        <v>3019</v>
      </c>
      <c r="K9">
        <v>1777</v>
      </c>
      <c r="L9">
        <v>1253</v>
      </c>
      <c r="M9">
        <v>2055</v>
      </c>
      <c r="N9">
        <v>2075</v>
      </c>
      <c r="O9">
        <v>2749</v>
      </c>
      <c r="P9">
        <v>3171</v>
      </c>
      <c r="R9" s="5"/>
      <c r="S9" s="5" t="s">
        <v>20</v>
      </c>
      <c r="T9">
        <v>7319</v>
      </c>
      <c r="U9">
        <v>3927</v>
      </c>
      <c r="V9">
        <v>1871</v>
      </c>
      <c r="W9">
        <v>2015</v>
      </c>
      <c r="X9">
        <v>2275</v>
      </c>
      <c r="Y9">
        <v>4</v>
      </c>
      <c r="Z9">
        <v>2</v>
      </c>
      <c r="AA9">
        <v>1</v>
      </c>
      <c r="AB9">
        <v>1</v>
      </c>
      <c r="AC9">
        <v>1</v>
      </c>
      <c r="AD9" t="str">
        <f t="shared" si="0"/>
        <v>Apr &amp; 7319 &amp; 3927 &amp; 1871 &amp; 2015 &amp; 2275 &amp; 4 &amp; 2 &amp; 1 &amp; 1 &amp; 1</v>
      </c>
    </row>
    <row r="10" spans="1:30" x14ac:dyDescent="0.3">
      <c r="D10" t="s">
        <v>12</v>
      </c>
      <c r="E10">
        <v>1078</v>
      </c>
      <c r="F10">
        <v>1786</v>
      </c>
      <c r="G10">
        <v>3661</v>
      </c>
      <c r="H10">
        <v>2275</v>
      </c>
      <c r="I10">
        <v>2273</v>
      </c>
      <c r="J10">
        <v>1625</v>
      </c>
      <c r="K10">
        <v>1272</v>
      </c>
      <c r="L10">
        <v>2280</v>
      </c>
      <c r="M10">
        <v>2014</v>
      </c>
      <c r="N10">
        <v>2394</v>
      </c>
      <c r="O10">
        <v>3227</v>
      </c>
      <c r="P10">
        <v>3120</v>
      </c>
      <c r="R10" s="5"/>
      <c r="S10" s="5" t="s">
        <v>21</v>
      </c>
      <c r="T10">
        <v>8661</v>
      </c>
      <c r="U10">
        <v>3834</v>
      </c>
      <c r="V10">
        <v>1841</v>
      </c>
      <c r="W10">
        <v>2490</v>
      </c>
      <c r="X10">
        <v>2273</v>
      </c>
      <c r="Y10">
        <v>5</v>
      </c>
      <c r="Z10">
        <v>2</v>
      </c>
      <c r="AA10">
        <v>1</v>
      </c>
      <c r="AB10">
        <v>1</v>
      </c>
      <c r="AC10">
        <v>1</v>
      </c>
      <c r="AD10" t="str">
        <f t="shared" si="0"/>
        <v>May &amp; 8661 &amp; 3834 &amp; 1841 &amp; 2490 &amp; 2273 &amp; 5 &amp; 2 &amp; 1 &amp; 1 &amp; 1</v>
      </c>
    </row>
    <row r="11" spans="1:30" x14ac:dyDescent="0.3">
      <c r="S11" s="5" t="s">
        <v>5</v>
      </c>
      <c r="T11">
        <v>7882</v>
      </c>
      <c r="U11">
        <v>3007</v>
      </c>
      <c r="V11">
        <v>3898</v>
      </c>
      <c r="W11">
        <v>3019</v>
      </c>
      <c r="X11">
        <v>1625</v>
      </c>
      <c r="Y11">
        <v>4</v>
      </c>
      <c r="Z11">
        <v>1</v>
      </c>
      <c r="AA11">
        <v>2</v>
      </c>
      <c r="AB11">
        <v>2</v>
      </c>
      <c r="AC11">
        <v>1</v>
      </c>
      <c r="AD11" t="str">
        <f t="shared" si="0"/>
        <v>Jun &amp; 7882 &amp; 3007 &amp; 3898 &amp; 3019 &amp; 1625 &amp; 4 &amp; 1 &amp; 2 &amp; 2 &amp; 1</v>
      </c>
    </row>
    <row r="12" spans="1:30" x14ac:dyDescent="0.3">
      <c r="E12">
        <f>SUM(E6:E10)</f>
        <v>14532</v>
      </c>
      <c r="F12">
        <f t="shared" ref="F12:P12" si="1">SUM(F6:F10)</f>
        <v>14295</v>
      </c>
      <c r="G12">
        <f t="shared" si="1"/>
        <v>17612</v>
      </c>
      <c r="H12">
        <f t="shared" si="1"/>
        <v>17407</v>
      </c>
      <c r="I12">
        <f t="shared" si="1"/>
        <v>19099</v>
      </c>
      <c r="J12">
        <f t="shared" si="1"/>
        <v>19431</v>
      </c>
      <c r="K12">
        <f t="shared" si="1"/>
        <v>16753</v>
      </c>
      <c r="L12">
        <f t="shared" si="1"/>
        <v>18408</v>
      </c>
      <c r="M12">
        <f t="shared" si="1"/>
        <v>20979</v>
      </c>
      <c r="N12">
        <f t="shared" si="1"/>
        <v>17622</v>
      </c>
      <c r="O12">
        <f t="shared" si="1"/>
        <v>19210</v>
      </c>
      <c r="P12">
        <f t="shared" si="1"/>
        <v>21833</v>
      </c>
      <c r="S12" s="5" t="s">
        <v>6</v>
      </c>
      <c r="T12">
        <v>8070</v>
      </c>
      <c r="U12">
        <v>2954</v>
      </c>
      <c r="V12">
        <v>2680</v>
      </c>
      <c r="W12">
        <v>1777</v>
      </c>
      <c r="X12">
        <v>1272</v>
      </c>
      <c r="Y12">
        <v>5</v>
      </c>
      <c r="Z12">
        <v>2</v>
      </c>
      <c r="AA12">
        <v>1</v>
      </c>
      <c r="AB12">
        <v>1</v>
      </c>
      <c r="AC12">
        <v>1</v>
      </c>
      <c r="AD12" t="str">
        <f t="shared" si="0"/>
        <v>Jul &amp; 8070 &amp; 2954 &amp; 2680 &amp; 1777 &amp; 1272 &amp; 5 &amp; 2 &amp; 1 &amp; 1 &amp; 1</v>
      </c>
    </row>
    <row r="13" spans="1:30" x14ac:dyDescent="0.3">
      <c r="D13" t="s">
        <v>19</v>
      </c>
      <c r="S13" s="5" t="s">
        <v>22</v>
      </c>
      <c r="T13">
        <v>7455</v>
      </c>
      <c r="U13">
        <v>5347</v>
      </c>
      <c r="V13">
        <v>2073</v>
      </c>
      <c r="W13">
        <v>1253</v>
      </c>
      <c r="X13">
        <v>2280</v>
      </c>
      <c r="Y13">
        <v>4</v>
      </c>
      <c r="Z13">
        <v>3</v>
      </c>
      <c r="AA13">
        <v>1</v>
      </c>
      <c r="AB13">
        <v>1</v>
      </c>
      <c r="AC13">
        <v>1</v>
      </c>
      <c r="AD13" t="str">
        <f t="shared" si="0"/>
        <v>Aug &amp; 7455 &amp; 5347 &amp; 2073 &amp; 1253 &amp; 2280 &amp; 4 &amp; 3 &amp; 1 &amp; 1 &amp; 1</v>
      </c>
    </row>
    <row r="14" spans="1:30" x14ac:dyDescent="0.3">
      <c r="S14" s="5" t="s">
        <v>23</v>
      </c>
      <c r="T14">
        <v>8826</v>
      </c>
      <c r="U14">
        <v>5355</v>
      </c>
      <c r="V14">
        <v>2729</v>
      </c>
      <c r="W14">
        <v>2055</v>
      </c>
      <c r="X14">
        <v>2014</v>
      </c>
      <c r="Y14">
        <v>4</v>
      </c>
      <c r="Z14">
        <v>3</v>
      </c>
      <c r="AA14">
        <v>1</v>
      </c>
      <c r="AB14">
        <v>1</v>
      </c>
      <c r="AC14">
        <v>1</v>
      </c>
      <c r="AD14" t="str">
        <f t="shared" si="0"/>
        <v>Sep &amp; 8826 &amp; 5355 &amp; 2729 &amp; 2055 &amp; 2014 &amp; 4 &amp; 3 &amp; 1 &amp; 1 &amp; 1</v>
      </c>
    </row>
    <row r="15" spans="1:30" x14ac:dyDescent="0.3">
      <c r="E15" t="s">
        <v>2</v>
      </c>
      <c r="F15" t="s">
        <v>3</v>
      </c>
      <c r="G15" t="s">
        <v>4</v>
      </c>
      <c r="H15" t="s">
        <v>20</v>
      </c>
      <c r="I15" t="s">
        <v>21</v>
      </c>
      <c r="J15" t="s">
        <v>5</v>
      </c>
      <c r="K15" t="s">
        <v>6</v>
      </c>
      <c r="L15" t="s">
        <v>22</v>
      </c>
      <c r="M15" t="s">
        <v>23</v>
      </c>
      <c r="N15" t="s">
        <v>24</v>
      </c>
      <c r="O15" t="s">
        <v>7</v>
      </c>
      <c r="P15" t="s">
        <v>8</v>
      </c>
      <c r="S15" s="5" t="s">
        <v>24</v>
      </c>
      <c r="T15">
        <v>6066</v>
      </c>
      <c r="U15">
        <v>4288</v>
      </c>
      <c r="V15">
        <v>2799</v>
      </c>
      <c r="W15">
        <v>2075</v>
      </c>
      <c r="X15">
        <v>2394</v>
      </c>
      <c r="Y15">
        <v>3</v>
      </c>
      <c r="Z15">
        <v>2</v>
      </c>
      <c r="AA15">
        <v>2</v>
      </c>
      <c r="AB15">
        <v>1</v>
      </c>
      <c r="AC15">
        <v>1</v>
      </c>
      <c r="AD15" t="str">
        <f t="shared" si="0"/>
        <v>Oct &amp; 6066 &amp; 4288 &amp; 2799 &amp; 2075 &amp; 2394 &amp; 3 &amp; 2 &amp; 2 &amp; 1 &amp; 1</v>
      </c>
    </row>
    <row r="16" spans="1:30" x14ac:dyDescent="0.3">
      <c r="A16" s="1"/>
      <c r="B16" s="2"/>
      <c r="D16" t="s">
        <v>1</v>
      </c>
      <c r="E16" s="1">
        <f>E6/SUM(E$6:E$10)</f>
        <v>0.36718965042664464</v>
      </c>
      <c r="F16" s="1">
        <f t="shared" ref="F16:P16" si="2">F6/SUM(F$6:F$10)</f>
        <v>0.38286114025883178</v>
      </c>
      <c r="G16" s="1">
        <f t="shared" si="2"/>
        <v>0.33233022938905293</v>
      </c>
      <c r="H16" s="1">
        <f t="shared" si="2"/>
        <v>0.42046303211351754</v>
      </c>
      <c r="I16" s="1">
        <f t="shared" si="2"/>
        <v>0.45347923975077231</v>
      </c>
      <c r="J16" s="1">
        <f t="shared" si="2"/>
        <v>0.40564047141166176</v>
      </c>
      <c r="K16" s="1">
        <f t="shared" si="2"/>
        <v>0.48170476929505163</v>
      </c>
      <c r="L16" s="1">
        <f t="shared" si="2"/>
        <v>0.40498696219035202</v>
      </c>
      <c r="M16" s="1">
        <f t="shared" si="2"/>
        <v>0.42070642070642073</v>
      </c>
      <c r="N16" s="1">
        <f t="shared" si="2"/>
        <v>0.3442288049029622</v>
      </c>
      <c r="O16" s="1">
        <f t="shared" si="2"/>
        <v>0.31280583029672043</v>
      </c>
      <c r="P16" s="1">
        <f t="shared" si="2"/>
        <v>0.37438739522740805</v>
      </c>
      <c r="S16" s="5" t="s">
        <v>7</v>
      </c>
      <c r="T16">
        <v>6009</v>
      </c>
      <c r="U16">
        <v>4388</v>
      </c>
      <c r="V16">
        <v>2837</v>
      </c>
      <c r="W16">
        <v>2749</v>
      </c>
      <c r="X16">
        <v>3227</v>
      </c>
      <c r="Y16">
        <v>3</v>
      </c>
      <c r="Z16">
        <v>2</v>
      </c>
      <c r="AA16">
        <v>1</v>
      </c>
      <c r="AB16">
        <v>1</v>
      </c>
      <c r="AC16">
        <v>2</v>
      </c>
      <c r="AD16" t="str">
        <f t="shared" si="0"/>
        <v>Nov &amp; 6009 &amp; 4388 &amp; 2837 &amp; 2749 &amp; 3227 &amp; 3 &amp; 2 &amp; 1 &amp; 1 &amp; 2</v>
      </c>
    </row>
    <row r="17" spans="1:44" x14ac:dyDescent="0.3">
      <c r="A17" s="1"/>
      <c r="B17" s="2"/>
      <c r="D17" t="s">
        <v>9</v>
      </c>
      <c r="E17" s="1">
        <f t="shared" ref="E17:P20" si="3">E7/SUM(E$6:E$10)</f>
        <v>0.25116983209468757</v>
      </c>
      <c r="F17" s="1">
        <f t="shared" si="3"/>
        <v>0.25211612451906262</v>
      </c>
      <c r="G17" s="1">
        <f t="shared" si="3"/>
        <v>0.24608221667045196</v>
      </c>
      <c r="H17" s="1">
        <f t="shared" si="3"/>
        <v>0.2255988969954616</v>
      </c>
      <c r="I17" s="1">
        <f t="shared" si="3"/>
        <v>0.20074349442379183</v>
      </c>
      <c r="J17" s="1">
        <f t="shared" si="3"/>
        <v>0.15475271473418764</v>
      </c>
      <c r="K17" s="1">
        <f t="shared" si="3"/>
        <v>0.17632662806661492</v>
      </c>
      <c r="L17" s="1">
        <f t="shared" si="3"/>
        <v>0.29047153411560189</v>
      </c>
      <c r="M17" s="1">
        <f t="shared" si="3"/>
        <v>0.25525525525525528</v>
      </c>
      <c r="N17" s="1">
        <f t="shared" si="3"/>
        <v>0.24333219838837816</v>
      </c>
      <c r="O17" s="1">
        <f t="shared" si="3"/>
        <v>0.22842269651223321</v>
      </c>
      <c r="P17" s="1">
        <f t="shared" si="3"/>
        <v>0.2568588833417304</v>
      </c>
      <c r="S17" s="5" t="s">
        <v>35</v>
      </c>
      <c r="T17">
        <v>8174</v>
      </c>
      <c r="U17">
        <v>5608</v>
      </c>
      <c r="V17">
        <v>1760</v>
      </c>
      <c r="W17">
        <v>3171</v>
      </c>
      <c r="X17">
        <v>3120</v>
      </c>
      <c r="Y17">
        <v>4</v>
      </c>
      <c r="Z17">
        <v>3</v>
      </c>
      <c r="AA17">
        <v>1</v>
      </c>
      <c r="AB17">
        <v>1</v>
      </c>
      <c r="AC17">
        <v>1</v>
      </c>
      <c r="AD17" t="str">
        <f t="shared" si="0"/>
        <v>Dec &amp; 8174 &amp; 5608 &amp; 1760 &amp; 3171 &amp; 3120 &amp; 4 &amp; 3 &amp; 1 &amp; 1 &amp; 1</v>
      </c>
    </row>
    <row r="18" spans="1:44" x14ac:dyDescent="0.3">
      <c r="A18" s="1"/>
      <c r="B18" s="2"/>
      <c r="D18" t="s">
        <v>10</v>
      </c>
      <c r="E18" s="1">
        <f t="shared" si="3"/>
        <v>0.17595650977153868</v>
      </c>
      <c r="F18" s="1">
        <f t="shared" si="3"/>
        <v>0.12214060860440713</v>
      </c>
      <c r="G18" s="1">
        <f t="shared" si="3"/>
        <v>0.10629116511469452</v>
      </c>
      <c r="H18" s="1">
        <f t="shared" si="3"/>
        <v>0.10748549434135693</v>
      </c>
      <c r="I18" s="1">
        <f t="shared" si="3"/>
        <v>9.6392481281742506E-2</v>
      </c>
      <c r="J18" s="1">
        <f t="shared" si="3"/>
        <v>0.20060727703154752</v>
      </c>
      <c r="K18" s="1">
        <f t="shared" si="3"/>
        <v>0.15997134841520921</v>
      </c>
      <c r="L18" s="1">
        <f t="shared" si="3"/>
        <v>0.11261408083441982</v>
      </c>
      <c r="M18" s="1">
        <f t="shared" si="3"/>
        <v>0.13008246341579674</v>
      </c>
      <c r="N18" s="1">
        <f t="shared" si="3"/>
        <v>0.1588355464759959</v>
      </c>
      <c r="O18" s="1">
        <f t="shared" si="3"/>
        <v>0.14768349817803228</v>
      </c>
      <c r="P18" s="1">
        <f t="shared" si="3"/>
        <v>8.0611917739202121E-2</v>
      </c>
    </row>
    <row r="19" spans="1:44" x14ac:dyDescent="0.3">
      <c r="A19" s="1"/>
      <c r="B19" s="2"/>
      <c r="D19" t="s">
        <v>11</v>
      </c>
      <c r="E19" s="1">
        <f t="shared" si="3"/>
        <v>0.13150289017341041</v>
      </c>
      <c r="F19" s="1">
        <f t="shared" si="3"/>
        <v>0.11794333683105981</v>
      </c>
      <c r="G19" s="1">
        <f t="shared" si="3"/>
        <v>0.10742675448557802</v>
      </c>
      <c r="H19" s="1">
        <f t="shared" si="3"/>
        <v>0.1157580283793876</v>
      </c>
      <c r="I19" s="1">
        <f t="shared" si="3"/>
        <v>0.13037331797476306</v>
      </c>
      <c r="J19" s="1">
        <f t="shared" si="3"/>
        <v>0.15537028459677835</v>
      </c>
      <c r="K19" s="1">
        <f t="shared" si="3"/>
        <v>0.10607055452754731</v>
      </c>
      <c r="L19" s="1">
        <f t="shared" si="3"/>
        <v>6.8068231203824422E-2</v>
      </c>
      <c r="M19" s="1">
        <f t="shared" si="3"/>
        <v>9.795509795509795E-2</v>
      </c>
      <c r="N19" s="1">
        <f t="shared" si="3"/>
        <v>0.1177505390988537</v>
      </c>
      <c r="O19" s="1">
        <f t="shared" si="3"/>
        <v>0.14310255075481521</v>
      </c>
      <c r="P19" s="1">
        <f t="shared" si="3"/>
        <v>0.14523885860852837</v>
      </c>
    </row>
    <row r="20" spans="1:44" x14ac:dyDescent="0.3">
      <c r="A20" s="1"/>
      <c r="B20" s="2"/>
      <c r="D20" t="s">
        <v>12</v>
      </c>
      <c r="E20" s="1">
        <f t="shared" si="3"/>
        <v>7.4181117533718685E-2</v>
      </c>
      <c r="F20" s="1">
        <f t="shared" si="3"/>
        <v>0.12493878978663868</v>
      </c>
      <c r="G20" s="1">
        <f t="shared" si="3"/>
        <v>0.20786963434022257</v>
      </c>
      <c r="H20" s="1">
        <f t="shared" si="3"/>
        <v>0.13069454817027631</v>
      </c>
      <c r="I20" s="1">
        <f t="shared" si="3"/>
        <v>0.11901146656893032</v>
      </c>
      <c r="J20" s="1">
        <f t="shared" si="3"/>
        <v>8.3629252225824707E-2</v>
      </c>
      <c r="K20" s="1">
        <f t="shared" si="3"/>
        <v>7.5926699695576916E-2</v>
      </c>
      <c r="L20" s="1">
        <f t="shared" si="3"/>
        <v>0.12385919165580182</v>
      </c>
      <c r="M20" s="1">
        <f t="shared" si="3"/>
        <v>9.6000762667429337E-2</v>
      </c>
      <c r="N20" s="1">
        <f t="shared" si="3"/>
        <v>0.13585291113381001</v>
      </c>
      <c r="O20" s="1">
        <f t="shared" si="3"/>
        <v>0.16798542425819885</v>
      </c>
      <c r="P20" s="1">
        <f t="shared" si="3"/>
        <v>0.14290294508313103</v>
      </c>
    </row>
    <row r="23" spans="1:44" x14ac:dyDescent="0.3">
      <c r="A23" s="1"/>
      <c r="B23" s="1"/>
      <c r="D23" t="s">
        <v>13</v>
      </c>
      <c r="E23">
        <v>1</v>
      </c>
      <c r="F23">
        <v>2</v>
      </c>
      <c r="G23">
        <v>3</v>
      </c>
      <c r="H23">
        <v>4</v>
      </c>
      <c r="I23">
        <v>5</v>
      </c>
      <c r="J23">
        <v>6</v>
      </c>
      <c r="K23">
        <v>7</v>
      </c>
      <c r="L23">
        <v>8</v>
      </c>
      <c r="M23">
        <v>9</v>
      </c>
      <c r="N23">
        <v>10</v>
      </c>
      <c r="O23">
        <v>11</v>
      </c>
      <c r="P23">
        <v>12</v>
      </c>
    </row>
    <row r="24" spans="1:44" x14ac:dyDescent="0.3">
      <c r="A24" s="1"/>
      <c r="B24" s="1"/>
      <c r="C24" s="4">
        <f>SUM(E24:P24)/SUM($E$24:$P$28)</f>
        <v>0.40517241379310343</v>
      </c>
      <c r="E24">
        <v>4</v>
      </c>
      <c r="F24">
        <v>4</v>
      </c>
      <c r="G24">
        <v>3</v>
      </c>
      <c r="H24">
        <v>4</v>
      </c>
      <c r="I24">
        <v>5</v>
      </c>
      <c r="J24">
        <v>4</v>
      </c>
      <c r="K24">
        <v>5</v>
      </c>
      <c r="L24">
        <v>4</v>
      </c>
      <c r="M24">
        <v>4</v>
      </c>
      <c r="N24">
        <v>3</v>
      </c>
      <c r="O24">
        <v>3</v>
      </c>
      <c r="P24">
        <v>4</v>
      </c>
    </row>
    <row r="25" spans="1:44" x14ac:dyDescent="0.3">
      <c r="A25" s="1"/>
      <c r="B25" s="1"/>
      <c r="C25" s="4">
        <f>SUM(E25:P25)/SUM($E$24:$P$28)</f>
        <v>0.23275862068965517</v>
      </c>
      <c r="E25">
        <v>2</v>
      </c>
      <c r="F25">
        <v>3</v>
      </c>
      <c r="G25">
        <v>2</v>
      </c>
      <c r="H25">
        <v>2</v>
      </c>
      <c r="I25">
        <v>2</v>
      </c>
      <c r="J25">
        <v>1</v>
      </c>
      <c r="K25">
        <v>2</v>
      </c>
      <c r="L25">
        <v>3</v>
      </c>
      <c r="M25">
        <v>3</v>
      </c>
      <c r="N25">
        <v>2</v>
      </c>
      <c r="O25">
        <v>2</v>
      </c>
      <c r="P25">
        <v>3</v>
      </c>
    </row>
    <row r="26" spans="1:44" x14ac:dyDescent="0.3">
      <c r="A26" s="1"/>
      <c r="B26" s="1"/>
      <c r="C26" s="4">
        <f>SUM(E26:P26)/SUM($E$24:$P$28)</f>
        <v>0.12931034482758622</v>
      </c>
      <c r="E26">
        <v>2</v>
      </c>
      <c r="F26">
        <v>1</v>
      </c>
      <c r="G26">
        <v>1</v>
      </c>
      <c r="H26">
        <v>1</v>
      </c>
      <c r="I26">
        <v>1</v>
      </c>
      <c r="J26">
        <v>2</v>
      </c>
      <c r="K26">
        <v>1</v>
      </c>
      <c r="L26">
        <v>1</v>
      </c>
      <c r="M26">
        <v>1</v>
      </c>
      <c r="N26">
        <v>2</v>
      </c>
      <c r="O26">
        <v>1</v>
      </c>
      <c r="P26">
        <v>1</v>
      </c>
    </row>
    <row r="27" spans="1:44" x14ac:dyDescent="0.3">
      <c r="A27" s="1"/>
      <c r="B27" s="1"/>
      <c r="C27" s="4">
        <f>SUM(E27:P27)/SUM($E$24:$P$28)</f>
        <v>0.11206896551724138</v>
      </c>
      <c r="E27">
        <v>1</v>
      </c>
      <c r="F27">
        <v>1</v>
      </c>
      <c r="G27">
        <v>1</v>
      </c>
      <c r="H27">
        <v>1</v>
      </c>
      <c r="I27">
        <v>1</v>
      </c>
      <c r="J27">
        <v>2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</row>
    <row r="28" spans="1:44" x14ac:dyDescent="0.3">
      <c r="C28" s="4">
        <f>SUM(E28:P28)/SUM($E$24:$P$28)</f>
        <v>0.1206896551724138</v>
      </c>
      <c r="E28">
        <v>1</v>
      </c>
      <c r="F28">
        <v>1</v>
      </c>
      <c r="G28">
        <v>2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2</v>
      </c>
      <c r="P28">
        <v>1</v>
      </c>
    </row>
    <row r="29" spans="1:44" x14ac:dyDescent="0.3">
      <c r="B29" s="3"/>
      <c r="AE29">
        <f>SUM(AE23:AE27)</f>
        <v>0</v>
      </c>
      <c r="AF29">
        <f t="shared" ref="AF29:AP29" si="4">SUM(AF23:AF27)</f>
        <v>0</v>
      </c>
      <c r="AG29">
        <f t="shared" si="4"/>
        <v>0</v>
      </c>
      <c r="AH29">
        <f t="shared" si="4"/>
        <v>0</v>
      </c>
      <c r="AI29">
        <f t="shared" si="4"/>
        <v>0</v>
      </c>
      <c r="AJ29">
        <f t="shared" si="4"/>
        <v>0</v>
      </c>
      <c r="AK29">
        <f t="shared" si="4"/>
        <v>0</v>
      </c>
      <c r="AL29">
        <f t="shared" si="4"/>
        <v>0</v>
      </c>
      <c r="AM29">
        <f t="shared" si="4"/>
        <v>0</v>
      </c>
      <c r="AN29">
        <f t="shared" si="4"/>
        <v>0</v>
      </c>
      <c r="AO29">
        <f t="shared" si="4"/>
        <v>0</v>
      </c>
      <c r="AP29">
        <f t="shared" si="4"/>
        <v>0</v>
      </c>
      <c r="AR29">
        <f>SUM(AE29:AP29)</f>
        <v>0</v>
      </c>
    </row>
    <row r="30" spans="1:44" x14ac:dyDescent="0.3">
      <c r="E30">
        <f>SUM(E24:E28)</f>
        <v>10</v>
      </c>
      <c r="F30">
        <f t="shared" ref="F30:P30" si="5">SUM(F24:F28)</f>
        <v>10</v>
      </c>
      <c r="G30">
        <f t="shared" si="5"/>
        <v>9</v>
      </c>
      <c r="H30">
        <f t="shared" si="5"/>
        <v>9</v>
      </c>
      <c r="I30">
        <f t="shared" si="5"/>
        <v>10</v>
      </c>
      <c r="J30">
        <f t="shared" si="5"/>
        <v>10</v>
      </c>
      <c r="K30">
        <f t="shared" si="5"/>
        <v>10</v>
      </c>
      <c r="L30">
        <f t="shared" si="5"/>
        <v>10</v>
      </c>
      <c r="M30">
        <f t="shared" si="5"/>
        <v>10</v>
      </c>
      <c r="N30">
        <f t="shared" si="5"/>
        <v>9</v>
      </c>
      <c r="O30">
        <f t="shared" si="5"/>
        <v>9</v>
      </c>
      <c r="P30">
        <f t="shared" si="5"/>
        <v>10</v>
      </c>
    </row>
    <row r="31" spans="1:44" x14ac:dyDescent="0.3">
      <c r="AN31">
        <v>10</v>
      </c>
      <c r="AO31">
        <v>11</v>
      </c>
      <c r="AP31">
        <v>12</v>
      </c>
    </row>
    <row r="32" spans="1:44" x14ac:dyDescent="0.3">
      <c r="A32" s="1"/>
      <c r="B32" s="1"/>
      <c r="D32" t="s">
        <v>14</v>
      </c>
      <c r="E32">
        <v>1</v>
      </c>
      <c r="F32">
        <v>2</v>
      </c>
      <c r="G32">
        <v>3</v>
      </c>
      <c r="H32">
        <v>4</v>
      </c>
      <c r="I32">
        <v>5</v>
      </c>
      <c r="J32">
        <v>6</v>
      </c>
      <c r="K32">
        <v>7</v>
      </c>
      <c r="AN32">
        <f t="shared" ref="AN32:AP32" si="6">(N16-AA32)^2</f>
        <v>0.11849347012492162</v>
      </c>
      <c r="AO32">
        <f t="shared" si="6"/>
        <v>9.7847487467620661E-2</v>
      </c>
      <c r="AP32">
        <f t="shared" si="6"/>
        <v>0.14016592170516343</v>
      </c>
    </row>
    <row r="33" spans="1:44" x14ac:dyDescent="0.3">
      <c r="A33" s="1"/>
      <c r="B33" s="1"/>
      <c r="D33" t="s">
        <v>1</v>
      </c>
      <c r="E33">
        <v>4</v>
      </c>
      <c r="F33">
        <v>4</v>
      </c>
      <c r="G33">
        <v>3</v>
      </c>
      <c r="H33">
        <v>4</v>
      </c>
      <c r="I33">
        <v>5</v>
      </c>
      <c r="J33">
        <v>4</v>
      </c>
      <c r="K33">
        <v>3</v>
      </c>
      <c r="AN33">
        <f t="shared" ref="AN33:AN36" si="7">(N17-AA33)^2</f>
        <v>5.921055877252103E-2</v>
      </c>
      <c r="AO33">
        <f t="shared" ref="AO33:AO36" si="8">(O17-AB33)^2</f>
        <v>5.2176928281919797E-2</v>
      </c>
      <c r="AP33">
        <f t="shared" ref="AP33:AP36" si="9">(P17-AC33)^2</f>
        <v>6.5976485951560665E-2</v>
      </c>
    </row>
    <row r="34" spans="1:44" x14ac:dyDescent="0.3">
      <c r="A34" s="1"/>
      <c r="B34" s="1"/>
      <c r="D34" t="s">
        <v>9</v>
      </c>
      <c r="E34">
        <v>2</v>
      </c>
      <c r="F34">
        <v>3</v>
      </c>
      <c r="G34">
        <v>2</v>
      </c>
      <c r="H34">
        <v>2</v>
      </c>
      <c r="I34">
        <v>2</v>
      </c>
      <c r="J34">
        <v>1</v>
      </c>
      <c r="K34">
        <v>2</v>
      </c>
      <c r="AN34">
        <f t="shared" si="7"/>
        <v>2.5228730824328256E-2</v>
      </c>
      <c r="AO34">
        <f t="shared" si="8"/>
        <v>2.1810415634100865E-2</v>
      </c>
      <c r="AP34">
        <f t="shared" si="9"/>
        <v>6.4982812815918894E-3</v>
      </c>
    </row>
    <row r="35" spans="1:44" x14ac:dyDescent="0.3">
      <c r="A35" s="1"/>
      <c r="B35" s="1"/>
      <c r="D35" t="s">
        <v>10</v>
      </c>
      <c r="E35">
        <v>2</v>
      </c>
      <c r="F35">
        <v>1</v>
      </c>
      <c r="G35">
        <v>1</v>
      </c>
      <c r="H35">
        <v>1</v>
      </c>
      <c r="I35">
        <v>1</v>
      </c>
      <c r="J35">
        <v>2</v>
      </c>
      <c r="K35">
        <v>2</v>
      </c>
      <c r="AN35">
        <f t="shared" si="7"/>
        <v>1.3865189458070675E-2</v>
      </c>
      <c r="AO35">
        <f t="shared" si="8"/>
        <v>2.0478340032534462E-2</v>
      </c>
      <c r="AP35">
        <f t="shared" si="9"/>
        <v>2.1094326049908095E-2</v>
      </c>
    </row>
    <row r="36" spans="1:44" x14ac:dyDescent="0.3">
      <c r="A36" s="1"/>
      <c r="B36" s="1"/>
      <c r="D36" t="s">
        <v>11</v>
      </c>
      <c r="E36">
        <v>1</v>
      </c>
      <c r="F36">
        <v>1</v>
      </c>
      <c r="G36">
        <v>1</v>
      </c>
      <c r="H36">
        <v>1</v>
      </c>
      <c r="I36">
        <v>1</v>
      </c>
      <c r="J36">
        <v>2</v>
      </c>
      <c r="K36">
        <v>1</v>
      </c>
      <c r="AN36">
        <f t="shared" si="7"/>
        <v>1.8456013463530881E-2</v>
      </c>
      <c r="AO36">
        <f t="shared" si="8"/>
        <v>2.8219102763207059E-2</v>
      </c>
      <c r="AP36">
        <f t="shared" si="9"/>
        <v>2.0421251713432363E-2</v>
      </c>
    </row>
    <row r="37" spans="1:44" x14ac:dyDescent="0.3">
      <c r="D37" t="s">
        <v>12</v>
      </c>
      <c r="E37">
        <v>1</v>
      </c>
      <c r="F37">
        <v>1</v>
      </c>
      <c r="G37">
        <v>2</v>
      </c>
      <c r="H37">
        <v>1</v>
      </c>
      <c r="I37">
        <v>1</v>
      </c>
      <c r="J37">
        <v>1</v>
      </c>
      <c r="K37">
        <v>1</v>
      </c>
    </row>
    <row r="38" spans="1:44" x14ac:dyDescent="0.3">
      <c r="B38" s="3"/>
      <c r="AN38">
        <f t="shared" ref="AN38:AP38" si="10">SUM(AN32:AN36)</f>
        <v>0.23525396264337242</v>
      </c>
      <c r="AO38">
        <f t="shared" si="10"/>
        <v>0.22053227417938281</v>
      </c>
      <c r="AP38">
        <f t="shared" si="10"/>
        <v>0.25415626670165642</v>
      </c>
      <c r="AR38">
        <f>SUM(AE38:AP38)</f>
        <v>0.70994250352441157</v>
      </c>
    </row>
    <row r="39" spans="1:44" x14ac:dyDescent="0.3">
      <c r="D39" t="s">
        <v>16</v>
      </c>
      <c r="E39">
        <v>1</v>
      </c>
      <c r="F39">
        <v>4</v>
      </c>
      <c r="G39">
        <v>2</v>
      </c>
      <c r="H39">
        <v>1</v>
      </c>
      <c r="I39">
        <v>2</v>
      </c>
      <c r="J39">
        <v>1</v>
      </c>
      <c r="K39">
        <v>1</v>
      </c>
    </row>
    <row r="40" spans="1:44" x14ac:dyDescent="0.3">
      <c r="D40" t="s">
        <v>15</v>
      </c>
      <c r="E40">
        <v>8.3299999999999999E-2</v>
      </c>
      <c r="F40">
        <v>0.33339999999999997</v>
      </c>
      <c r="G40">
        <v>0.16669999999999999</v>
      </c>
      <c r="H40">
        <v>8.3299999999999999E-2</v>
      </c>
      <c r="I40">
        <v>0.16669999999999999</v>
      </c>
      <c r="J40">
        <v>8.3299999999999999E-2</v>
      </c>
      <c r="K40">
        <v>8.3299999999999999E-2</v>
      </c>
      <c r="M40">
        <f>SUM(E40:K40)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A6731-571E-40A6-8C1D-670B25FD72D3}">
  <dimension ref="B2:K9"/>
  <sheetViews>
    <sheetView tabSelected="1" workbookViewId="0">
      <selection activeCell="F5" sqref="F5"/>
    </sheetView>
  </sheetViews>
  <sheetFormatPr defaultRowHeight="14.4" x14ac:dyDescent="0.3"/>
  <cols>
    <col min="9" max="9" width="11.33203125" bestFit="1" customWidth="1"/>
  </cols>
  <sheetData>
    <row r="2" spans="2:11" x14ac:dyDescent="0.3">
      <c r="D2" t="s">
        <v>25</v>
      </c>
      <c r="E2" s="6" t="s">
        <v>26</v>
      </c>
      <c r="F2" s="6" t="s">
        <v>27</v>
      </c>
      <c r="G2" s="6" t="s">
        <v>28</v>
      </c>
      <c r="H2" s="6" t="s">
        <v>29</v>
      </c>
      <c r="I2" s="6" t="s">
        <v>33</v>
      </c>
    </row>
    <row r="3" spans="2:11" x14ac:dyDescent="0.3">
      <c r="B3" t="s">
        <v>30</v>
      </c>
      <c r="C3" t="s">
        <v>1</v>
      </c>
      <c r="D3">
        <v>0.7</v>
      </c>
      <c r="E3">
        <v>0</v>
      </c>
      <c r="F3">
        <v>0</v>
      </c>
      <c r="G3">
        <v>0</v>
      </c>
      <c r="H3">
        <v>0</v>
      </c>
      <c r="I3">
        <v>0.3</v>
      </c>
      <c r="K3">
        <f>SUM(D3:I3)</f>
        <v>1</v>
      </c>
    </row>
    <row r="4" spans="2:11" x14ac:dyDescent="0.3">
      <c r="B4" t="s">
        <v>31</v>
      </c>
      <c r="C4" t="s">
        <v>9</v>
      </c>
      <c r="D4">
        <v>0.3</v>
      </c>
      <c r="E4">
        <v>0.1</v>
      </c>
      <c r="F4">
        <v>0.2</v>
      </c>
      <c r="G4">
        <v>0.1</v>
      </c>
      <c r="H4">
        <v>0.1</v>
      </c>
      <c r="I4">
        <v>0.2</v>
      </c>
      <c r="K4">
        <f t="shared" ref="K4:K7" si="0">SUM(D4:I4)</f>
        <v>1</v>
      </c>
    </row>
    <row r="5" spans="2:11" x14ac:dyDescent="0.3">
      <c r="B5" s="7" t="s">
        <v>32</v>
      </c>
      <c r="C5" t="s">
        <v>10</v>
      </c>
      <c r="D5">
        <v>0.15</v>
      </c>
      <c r="E5">
        <v>0</v>
      </c>
      <c r="F5">
        <v>0.2</v>
      </c>
      <c r="G5">
        <v>0.2</v>
      </c>
      <c r="H5">
        <v>0.3</v>
      </c>
      <c r="I5">
        <v>0.15</v>
      </c>
      <c r="K5">
        <f t="shared" si="0"/>
        <v>1</v>
      </c>
    </row>
    <row r="6" spans="2:11" x14ac:dyDescent="0.3">
      <c r="B6" s="7" t="s">
        <v>32</v>
      </c>
      <c r="C6" t="s">
        <v>11</v>
      </c>
      <c r="D6">
        <v>0.15</v>
      </c>
      <c r="E6">
        <v>0</v>
      </c>
      <c r="F6">
        <v>0.3</v>
      </c>
      <c r="G6">
        <v>0.2</v>
      </c>
      <c r="H6">
        <v>0.2</v>
      </c>
      <c r="I6">
        <v>0.15</v>
      </c>
      <c r="K6">
        <f t="shared" si="0"/>
        <v>0.99999999999999989</v>
      </c>
    </row>
    <row r="7" spans="2:11" x14ac:dyDescent="0.3">
      <c r="B7" t="s">
        <v>31</v>
      </c>
      <c r="C7" t="s">
        <v>12</v>
      </c>
      <c r="D7">
        <v>0.2</v>
      </c>
      <c r="E7">
        <v>0.1</v>
      </c>
      <c r="F7">
        <v>0.4</v>
      </c>
      <c r="G7">
        <v>0.1</v>
      </c>
      <c r="H7">
        <v>0</v>
      </c>
      <c r="I7">
        <v>0.2</v>
      </c>
      <c r="K7">
        <f t="shared" si="0"/>
        <v>1</v>
      </c>
    </row>
    <row r="9" spans="2:11" x14ac:dyDescent="0.3">
      <c r="E9" s="6"/>
      <c r="F9" s="6"/>
      <c r="G9" s="6"/>
      <c r="H9" s="6"/>
      <c r="I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Vahicles and MPS</vt:lpstr>
      <vt:lpstr>Processing Time Distributions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2020-04-02T14:42:26Z</dcterms:created>
  <dcterms:modified xsi:type="dcterms:W3CDTF">2020-05-21T08:32:32Z</dcterms:modified>
</cp:coreProperties>
</file>